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TDATA01\User_Data$\joel.gillie\My Documents\"/>
    </mc:Choice>
  </mc:AlternateContent>
  <bookViews>
    <workbookView xWindow="0" yWindow="0" windowWidth="30510" windowHeight="11250"/>
  </bookViews>
  <sheets>
    <sheet name="Vertical-One" sheetId="2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23" l="1"/>
  <c r="B13" i="23" l="1"/>
  <c r="B14" i="23" s="1"/>
  <c r="B15" i="23" s="1"/>
  <c r="B16" i="23" s="1"/>
  <c r="B17" i="23" s="1"/>
  <c r="B18" i="23" s="1"/>
  <c r="B19" i="23" s="1"/>
  <c r="B21" i="23" s="1"/>
  <c r="B22" i="23" s="1"/>
  <c r="B23" i="23" s="1"/>
  <c r="B24" i="23" s="1"/>
  <c r="B25" i="23" s="1"/>
  <c r="B26" i="23" s="1"/>
  <c r="B27" i="23" s="1"/>
  <c r="N28" i="23"/>
  <c r="N20" i="23"/>
  <c r="N29" i="23" s="1"/>
  <c r="O28" i="23"/>
  <c r="M28" i="23"/>
  <c r="L28" i="23"/>
  <c r="J27" i="23"/>
  <c r="J26" i="23"/>
  <c r="U25" i="23"/>
  <c r="J25" i="23"/>
  <c r="U24" i="23"/>
  <c r="J24" i="23"/>
  <c r="U23" i="23"/>
  <c r="J23" i="23"/>
  <c r="J28" i="23" s="1"/>
  <c r="U22" i="23"/>
  <c r="J22" i="23"/>
  <c r="J21" i="23"/>
  <c r="U20" i="23"/>
  <c r="O20" i="23"/>
  <c r="O29" i="23" s="1"/>
  <c r="H36" i="23" s="1"/>
  <c r="M20" i="23"/>
  <c r="M29" i="23" s="1"/>
  <c r="H34" i="23" s="1"/>
  <c r="L20" i="23"/>
  <c r="L29" i="23" s="1"/>
  <c r="H33" i="23" s="1"/>
  <c r="L33" i="23" s="1"/>
  <c r="J19" i="23"/>
  <c r="U18" i="23"/>
  <c r="J18" i="23"/>
  <c r="U17" i="23"/>
  <c r="J17" i="23"/>
  <c r="U16" i="23"/>
  <c r="J16" i="23"/>
  <c r="U15" i="23"/>
  <c r="J15" i="23"/>
  <c r="J14" i="23"/>
  <c r="J13" i="23"/>
  <c r="J20" i="23" l="1"/>
  <c r="P20" i="23" s="1"/>
  <c r="L34" i="23"/>
  <c r="Q28" i="23"/>
  <c r="P28" i="23"/>
  <c r="J29" i="23" l="1"/>
  <c r="P29" i="23"/>
  <c r="F36" i="23" s="1"/>
  <c r="Q20" i="23"/>
  <c r="L36" i="23" l="1"/>
</calcChain>
</file>

<file path=xl/sharedStrings.xml><?xml version="1.0" encoding="utf-8"?>
<sst xmlns="http://schemas.openxmlformats.org/spreadsheetml/2006/main" count="76" uniqueCount="60">
  <si>
    <t>Name:</t>
  </si>
  <si>
    <t>Employee #</t>
  </si>
  <si>
    <t>Department:</t>
  </si>
  <si>
    <t>Pay Period From :</t>
  </si>
  <si>
    <t>To</t>
  </si>
  <si>
    <t>Wk Total</t>
  </si>
  <si>
    <t>Sun</t>
  </si>
  <si>
    <t>Mon</t>
  </si>
  <si>
    <t>Tue</t>
  </si>
  <si>
    <t>Wed</t>
  </si>
  <si>
    <t>Thu</t>
  </si>
  <si>
    <t>Fri</t>
  </si>
  <si>
    <t>Sat</t>
  </si>
  <si>
    <t>Date</t>
  </si>
  <si>
    <t>Time In</t>
  </si>
  <si>
    <t>Time Out</t>
  </si>
  <si>
    <t>Vac Taken</t>
  </si>
  <si>
    <t>Sick Taken</t>
  </si>
  <si>
    <t>Comp Taken</t>
  </si>
  <si>
    <t>Comp Earned</t>
  </si>
  <si>
    <t>40 Hours?</t>
  </si>
  <si>
    <t>Bi-weekly Totals</t>
  </si>
  <si>
    <t>Hrs Worked</t>
  </si>
  <si>
    <t>Remarks</t>
  </si>
  <si>
    <t>Conversion</t>
  </si>
  <si>
    <t>Time</t>
  </si>
  <si>
    <t>5 min</t>
  </si>
  <si>
    <t>10 min</t>
  </si>
  <si>
    <t>15 min</t>
  </si>
  <si>
    <t>20 min</t>
  </si>
  <si>
    <t>25 min</t>
  </si>
  <si>
    <t>30 min</t>
  </si>
  <si>
    <t>35 min</t>
  </si>
  <si>
    <t>40 min</t>
  </si>
  <si>
    <t>45 min</t>
  </si>
  <si>
    <t>50 min</t>
  </si>
  <si>
    <t>55 min</t>
  </si>
  <si>
    <t>Balance Forward</t>
  </si>
  <si>
    <t>Earned</t>
  </si>
  <si>
    <t>Taken</t>
  </si>
  <si>
    <t>Carried Forward</t>
  </si>
  <si>
    <t>Vacation Leave</t>
  </si>
  <si>
    <t>Sick Leave</t>
  </si>
  <si>
    <t>Comp Leave</t>
  </si>
  <si>
    <t>This is a true and accurate statement of leave taken and time worked.</t>
  </si>
  <si>
    <t>Signature certifies that employee's form is complete and accurate.</t>
  </si>
  <si>
    <t>6 min</t>
  </si>
  <si>
    <t>12 min</t>
  </si>
  <si>
    <t>18 min</t>
  </si>
  <si>
    <t>24 min</t>
  </si>
  <si>
    <t>36 min</t>
  </si>
  <si>
    <t>42 min</t>
  </si>
  <si>
    <t>48 min</t>
  </si>
  <si>
    <t>54 min</t>
  </si>
  <si>
    <t>60 min</t>
  </si>
  <si>
    <t>Holiday</t>
  </si>
  <si>
    <t>Dept. of Great News</t>
  </si>
  <si>
    <t>Employee's Signature/Date</t>
  </si>
  <si>
    <t>Department Head Signature/Date</t>
  </si>
  <si>
    <t xml:space="preserve">Daisy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</si>
</sst>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/d/yy;@"/>
    <numFmt numFmtId="165" formatCode="0.0000_);[Red]\(0.0000\)"/>
    <numFmt numFmtId="166" formatCode="0.0000"/>
    <numFmt numFmtId="167" formatCode="_(* #,##0.0000_);_(* \(#,##0.0000\);_(* &quot;-&quot;????_);_(@_)"/>
  </numFmts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gray0625"/>
    </fill>
    <fill>
      <patternFill patternType="solid">
        <fgColor rgb="FFFF0000"/>
        <bgColor indexed="64"/>
      </patternFill>
    </fill>
    <fill>
      <patternFill patternType="gray0625">
        <bgColor theme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Border="1" applyAlignment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/>
    <xf numFmtId="49" fontId="2" fillId="0" borderId="0" xfId="0" applyNumberFormat="1" applyFont="1" applyBorder="1" applyAlignment="1" applyProtection="1">
      <protection locked="0"/>
    </xf>
    <xf numFmtId="0" fontId="0" fillId="0" borderId="0" xfId="0" applyBorder="1"/>
    <xf numFmtId="0" fontId="3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/>
    <xf numFmtId="0" fontId="4" fillId="0" borderId="2" xfId="0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4" xfId="0" applyFont="1" applyFill="1" applyBorder="1"/>
    <xf numFmtId="49" fontId="5" fillId="0" borderId="3" xfId="0" applyNumberFormat="1" applyFont="1" applyFill="1" applyBorder="1" applyAlignment="1">
      <alignment horizontal="center"/>
    </xf>
    <xf numFmtId="0" fontId="4" fillId="3" borderId="7" xfId="0" applyFont="1" applyFill="1" applyBorder="1"/>
    <xf numFmtId="166" fontId="4" fillId="2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6" fontId="4" fillId="2" borderId="4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165" fontId="3" fillId="6" borderId="0" xfId="0" applyNumberFormat="1" applyFont="1" applyFill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167" fontId="4" fillId="2" borderId="2" xfId="0" applyNumberFormat="1" applyFont="1" applyFill="1" applyBorder="1" applyAlignment="1">
      <alignment horizontal="center"/>
    </xf>
    <xf numFmtId="167" fontId="4" fillId="0" borderId="2" xfId="0" applyNumberFormat="1" applyFont="1" applyBorder="1" applyAlignment="1">
      <alignment horizontal="center"/>
    </xf>
    <xf numFmtId="167" fontId="4" fillId="2" borderId="4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165" fontId="3" fillId="4" borderId="11" xfId="0" applyNumberFormat="1" applyFont="1" applyFill="1" applyBorder="1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165" fontId="3" fillId="4" borderId="8" xfId="0" applyNumberFormat="1" applyFont="1" applyFill="1" applyBorder="1" applyAlignment="1">
      <alignment horizontal="center"/>
    </xf>
    <xf numFmtId="166" fontId="5" fillId="0" borderId="12" xfId="0" applyNumberFormat="1" applyFont="1" applyBorder="1" applyAlignment="1">
      <alignment horizontal="center"/>
    </xf>
    <xf numFmtId="0" fontId="4" fillId="3" borderId="12" xfId="0" applyFont="1" applyFill="1" applyBorder="1"/>
    <xf numFmtId="165" fontId="3" fillId="4" borderId="7" xfId="0" applyNumberFormat="1" applyFont="1" applyFill="1" applyBorder="1" applyAlignment="1">
      <alignment horizontal="center"/>
    </xf>
    <xf numFmtId="166" fontId="5" fillId="5" borderId="7" xfId="0" applyNumberFormat="1" applyFont="1" applyFill="1" applyBorder="1" applyAlignment="1">
      <alignment horizontal="center"/>
    </xf>
    <xf numFmtId="166" fontId="4" fillId="0" borderId="2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/>
    <xf numFmtId="166" fontId="4" fillId="0" borderId="0" xfId="0" applyNumberFormat="1" applyFont="1" applyFill="1" applyBorder="1" applyAlignment="1">
      <alignment horizontal="center"/>
    </xf>
    <xf numFmtId="0" fontId="4" fillId="3" borderId="6" xfId="0" applyFont="1" applyFill="1" applyBorder="1" applyAlignment="1"/>
    <xf numFmtId="166" fontId="4" fillId="0" borderId="5" xfId="0" applyNumberFormat="1" applyFont="1" applyBorder="1" applyAlignment="1"/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166" fontId="7" fillId="0" borderId="9" xfId="0" applyNumberFormat="1" applyFont="1" applyFill="1" applyBorder="1" applyAlignment="1">
      <alignment horizontal="center"/>
    </xf>
    <xf numFmtId="166" fontId="7" fillId="0" borderId="13" xfId="0" applyNumberFormat="1" applyFont="1" applyFill="1" applyBorder="1" applyAlignment="1">
      <alignment horizontal="center"/>
    </xf>
    <xf numFmtId="166" fontId="7" fillId="0" borderId="14" xfId="0" applyNumberFormat="1" applyFont="1" applyFill="1" applyBorder="1" applyAlignment="1">
      <alignment horizontal="center"/>
    </xf>
    <xf numFmtId="166" fontId="7" fillId="0" borderId="15" xfId="0" applyNumberFormat="1" applyFont="1" applyFill="1" applyBorder="1" applyAlignment="1">
      <alignment horizontal="center"/>
    </xf>
    <xf numFmtId="165" fontId="4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/>
    </xf>
    <xf numFmtId="165" fontId="4" fillId="0" borderId="5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19" xfId="0" applyFont="1" applyBorder="1" applyAlignment="1"/>
    <xf numFmtId="0" fontId="1" fillId="0" borderId="20" xfId="0" applyFont="1" applyBorder="1" applyAlignment="1"/>
    <xf numFmtId="49" fontId="0" fillId="0" borderId="0" xfId="0" applyNumberFormat="1" applyBorder="1"/>
    <xf numFmtId="0" fontId="3" fillId="0" borderId="0" xfId="0" applyFont="1" applyBorder="1"/>
    <xf numFmtId="0" fontId="4" fillId="3" borderId="0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0" xfId="0" applyFill="1" applyBorder="1"/>
    <xf numFmtId="0" fontId="4" fillId="0" borderId="22" xfId="0" applyFont="1" applyBorder="1"/>
    <xf numFmtId="0" fontId="4" fillId="0" borderId="20" xfId="0" applyFont="1" applyBorder="1"/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/>
    <xf numFmtId="0" fontId="1" fillId="0" borderId="0" xfId="0" applyFont="1" applyBorder="1" applyAlignment="1">
      <alignment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4" fillId="0" borderId="20" xfId="0" applyFont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1" fillId="0" borderId="20" xfId="0" applyFont="1" applyBorder="1" applyAlignment="1">
      <alignment vertical="center"/>
    </xf>
    <xf numFmtId="0" fontId="4" fillId="0" borderId="21" xfId="0" applyFont="1" applyBorder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3" xfId="0" applyNumberFormat="1" applyFont="1" applyBorder="1" applyAlignment="1" applyProtection="1">
      <alignment horizontal="center"/>
      <protection locked="0"/>
    </xf>
    <xf numFmtId="165" fontId="4" fillId="0" borderId="6" xfId="0" applyNumberFormat="1" applyFont="1" applyBorder="1" applyAlignment="1" applyProtection="1">
      <alignment horizontal="center"/>
      <protection locked="0"/>
    </xf>
    <xf numFmtId="165" fontId="4" fillId="7" borderId="3" xfId="0" applyNumberFormat="1" applyFont="1" applyFill="1" applyBorder="1" applyAlignment="1" applyProtection="1">
      <alignment horizontal="center"/>
    </xf>
    <xf numFmtId="165" fontId="4" fillId="7" borderId="6" xfId="0" applyNumberFormat="1" applyFont="1" applyFill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5" xfId="0" applyNumberFormat="1" applyFont="1" applyBorder="1" applyAlignment="1" applyProtection="1">
      <alignment horizontal="center"/>
    </xf>
    <xf numFmtId="165" fontId="4" fillId="0" borderId="6" xfId="0" applyNumberFormat="1" applyFont="1" applyBorder="1" applyAlignment="1" applyProtection="1">
      <alignment horizontal="center"/>
    </xf>
    <xf numFmtId="165" fontId="4" fillId="8" borderId="3" xfId="0" applyNumberFormat="1" applyFont="1" applyFill="1" applyBorder="1" applyAlignment="1" applyProtection="1">
      <alignment horizontal="center"/>
    </xf>
    <xf numFmtId="165" fontId="4" fillId="8" borderId="6" xfId="0" applyNumberFormat="1" applyFont="1" applyFill="1" applyBorder="1" applyAlignment="1" applyProtection="1">
      <alignment horizontal="center"/>
    </xf>
    <xf numFmtId="0" fontId="4" fillId="0" borderId="1" xfId="0" applyFont="1" applyBorder="1" applyAlignment="1">
      <alignment horizontal="center"/>
    </xf>
    <xf numFmtId="165" fontId="4" fillId="7" borderId="5" xfId="0" applyNumberFormat="1" applyFont="1" applyFill="1" applyBorder="1" applyAlignment="1" applyProtection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3" xfId="0" applyNumberFormat="1" applyFont="1" applyFill="1" applyBorder="1" applyAlignment="1" applyProtection="1">
      <alignment horizontal="center"/>
      <protection locked="0"/>
    </xf>
    <xf numFmtId="165" fontId="4" fillId="8" borderId="6" xfId="0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14" fontId="2" fillId="0" borderId="21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138112</xdr:colOff>
      <xdr:row>0</xdr:row>
      <xdr:rowOff>133350</xdr:rowOff>
    </xdr:from>
    <xdr:to>
      <xdr:col>13</xdr:col>
      <xdr:colOff>83826</xdr:colOff>
      <xdr:row>6</xdr:row>
      <xdr:rowOff>136590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4312" y="133350"/>
          <a:ext cx="3474727" cy="1103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workbookViewId="0">
      <selection activeCell="Z12" sqref="Z12"/>
    </sheetView>
  </sheetViews>
  <sheetFormatPr defaultRowHeight="14.25" x14ac:dyDescent="0.45"/>
  <cols>
    <col min="9" max="9" width="1.1328125" customWidth="1"/>
    <col min="10" max="10" width="10.265625" bestFit="1" customWidth="1"/>
    <col min="11" max="11" width="1.1328125" customWidth="1"/>
    <col min="12" max="12" width="9" bestFit="1" customWidth="1"/>
    <col min="13" max="13" width="9.73046875" bestFit="1" customWidth="1"/>
    <col min="14" max="14" width="9.73046875" customWidth="1"/>
    <col min="15" max="15" width="10.59765625" bestFit="1" customWidth="1"/>
    <col min="16" max="16" width="11.1328125" bestFit="1" customWidth="1"/>
    <col min="18" max="18" width="26" customWidth="1"/>
    <col min="20" max="20" width="0" hidden="1" customWidth="1"/>
    <col min="21" max="21" width="11.1328125" hidden="1" customWidth="1"/>
    <col min="22" max="22" width="2.59765625" hidden="1" customWidth="1"/>
    <col min="23" max="23" width="0" hidden="1" customWidth="1"/>
    <col min="24" max="24" width="11.1328125" hidden="1" customWidth="1"/>
    <col min="25" max="25" width="0" hidden="1" customWidth="1"/>
  </cols>
  <sheetData>
    <row r="1" spans="1:24" x14ac:dyDescent="0.45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6"/>
    </row>
    <row r="2" spans="1:24" x14ac:dyDescent="0.45">
      <c r="A2" s="57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8"/>
    </row>
    <row r="3" spans="1:24" x14ac:dyDescent="0.45">
      <c r="A3" s="5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8"/>
    </row>
    <row r="4" spans="1:24" x14ac:dyDescent="0.45">
      <c r="A4" s="5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8"/>
    </row>
    <row r="5" spans="1:24" x14ac:dyDescent="0.45">
      <c r="A5" s="5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8"/>
    </row>
    <row r="6" spans="1:24" ht="15.4" x14ac:dyDescent="0.45">
      <c r="A6" s="59"/>
      <c r="B6" s="4"/>
      <c r="C6" s="4"/>
      <c r="D6" s="2"/>
      <c r="E6" s="2"/>
      <c r="F6" s="2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0"/>
      <c r="S6" s="3"/>
      <c r="T6" s="3"/>
      <c r="U6" s="3"/>
      <c r="V6" s="3"/>
      <c r="W6" s="3"/>
      <c r="X6" s="3"/>
    </row>
    <row r="7" spans="1:24" x14ac:dyDescent="0.45">
      <c r="A7" s="57"/>
      <c r="B7" s="5"/>
      <c r="C7" s="5"/>
      <c r="D7" s="61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8"/>
    </row>
    <row r="8" spans="1:24" ht="15.4" x14ac:dyDescent="0.45">
      <c r="A8" s="57"/>
      <c r="B8" s="52" t="s">
        <v>0</v>
      </c>
      <c r="C8" s="103" t="s">
        <v>59</v>
      </c>
      <c r="D8" s="104"/>
      <c r="E8" s="104"/>
      <c r="F8" s="104"/>
      <c r="G8" s="49"/>
      <c r="H8" s="4"/>
      <c r="I8" s="49"/>
      <c r="J8" s="49"/>
      <c r="K8" s="1"/>
      <c r="L8" s="5"/>
      <c r="M8" s="52" t="s">
        <v>1</v>
      </c>
      <c r="N8" s="52"/>
      <c r="O8" s="104">
        <v>1579</v>
      </c>
      <c r="P8" s="104"/>
      <c r="Q8" s="104"/>
      <c r="R8" s="58"/>
    </row>
    <row r="9" spans="1:24" x14ac:dyDescent="0.45">
      <c r="A9" s="57"/>
      <c r="B9" s="6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8"/>
    </row>
    <row r="10" spans="1:24" ht="15.4" x14ac:dyDescent="0.45">
      <c r="A10" s="59"/>
      <c r="B10" s="52" t="s">
        <v>2</v>
      </c>
      <c r="C10" s="105" t="s">
        <v>56</v>
      </c>
      <c r="D10" s="105"/>
      <c r="E10" s="105"/>
      <c r="F10" s="105"/>
      <c r="G10" s="29"/>
      <c r="H10" s="106" t="s">
        <v>3</v>
      </c>
      <c r="I10" s="106"/>
      <c r="J10" s="106"/>
      <c r="K10" s="107">
        <v>44927</v>
      </c>
      <c r="L10" s="107"/>
      <c r="M10" s="107"/>
      <c r="N10" s="107"/>
      <c r="O10" s="107"/>
      <c r="P10" s="6" t="s">
        <v>4</v>
      </c>
      <c r="Q10" s="107">
        <f>K10+13</f>
        <v>44940</v>
      </c>
      <c r="R10" s="108"/>
      <c r="S10" s="1"/>
      <c r="T10" s="1"/>
      <c r="U10" s="1"/>
      <c r="V10" s="3"/>
      <c r="W10" s="3"/>
      <c r="X10" s="3"/>
    </row>
    <row r="11" spans="1:24" x14ac:dyDescent="0.45">
      <c r="A11" s="57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8"/>
    </row>
    <row r="12" spans="1:24" x14ac:dyDescent="0.45">
      <c r="A12" s="57"/>
      <c r="B12" s="50" t="s">
        <v>13</v>
      </c>
      <c r="C12" s="50" t="s">
        <v>14</v>
      </c>
      <c r="D12" s="50" t="s">
        <v>15</v>
      </c>
      <c r="E12" s="50" t="s">
        <v>14</v>
      </c>
      <c r="F12" s="50" t="s">
        <v>15</v>
      </c>
      <c r="G12" s="50" t="s">
        <v>14</v>
      </c>
      <c r="H12" s="50" t="s">
        <v>15</v>
      </c>
      <c r="I12" s="63"/>
      <c r="J12" s="8" t="s">
        <v>22</v>
      </c>
      <c r="K12" s="63"/>
      <c r="L12" s="50" t="s">
        <v>16</v>
      </c>
      <c r="M12" s="50" t="s">
        <v>17</v>
      </c>
      <c r="N12" s="50" t="s">
        <v>55</v>
      </c>
      <c r="O12" s="50" t="s">
        <v>18</v>
      </c>
      <c r="P12" s="50" t="s">
        <v>19</v>
      </c>
      <c r="Q12" s="50" t="s">
        <v>20</v>
      </c>
      <c r="R12" s="75" t="s">
        <v>23</v>
      </c>
    </row>
    <row r="13" spans="1:24" x14ac:dyDescent="0.45">
      <c r="A13" s="64" t="s">
        <v>6</v>
      </c>
      <c r="B13" s="9">
        <f>K10</f>
        <v>44927</v>
      </c>
      <c r="C13" s="14"/>
      <c r="D13" s="14"/>
      <c r="E13" s="14"/>
      <c r="F13" s="14"/>
      <c r="G13" s="14"/>
      <c r="H13" s="14"/>
      <c r="I13" s="15"/>
      <c r="J13" s="23">
        <f>-C13+D13-E13+F13-G13+H13</f>
        <v>0</v>
      </c>
      <c r="K13" s="10"/>
      <c r="L13" s="14"/>
      <c r="M13" s="14"/>
      <c r="N13" s="14"/>
      <c r="O13" s="14"/>
      <c r="P13" s="14"/>
      <c r="Q13" s="26"/>
      <c r="R13" s="76"/>
    </row>
    <row r="14" spans="1:24" x14ac:dyDescent="0.45">
      <c r="A14" s="64" t="s">
        <v>7</v>
      </c>
      <c r="B14" s="9">
        <f>B13+1</f>
        <v>44928</v>
      </c>
      <c r="C14" s="16"/>
      <c r="D14" s="16"/>
      <c r="E14" s="16"/>
      <c r="F14" s="16"/>
      <c r="G14" s="16"/>
      <c r="H14" s="16"/>
      <c r="I14" s="15"/>
      <c r="J14" s="24">
        <f>-C14+D14-E14+F14-G14+H14</f>
        <v>0</v>
      </c>
      <c r="K14" s="10"/>
      <c r="L14" s="16"/>
      <c r="M14" s="16"/>
      <c r="N14" s="16">
        <v>8</v>
      </c>
      <c r="O14" s="16"/>
      <c r="P14" s="14"/>
      <c r="Q14" s="27"/>
      <c r="R14" s="77"/>
      <c r="T14" s="42" t="s">
        <v>25</v>
      </c>
      <c r="U14" s="43" t="s">
        <v>24</v>
      </c>
      <c r="W14" s="42" t="s">
        <v>25</v>
      </c>
      <c r="X14" s="43" t="s">
        <v>24</v>
      </c>
    </row>
    <row r="15" spans="1:24" x14ac:dyDescent="0.45">
      <c r="A15" s="64" t="s">
        <v>8</v>
      </c>
      <c r="B15" s="9">
        <f t="shared" ref="B15:B19" si="0">B14+1</f>
        <v>44929</v>
      </c>
      <c r="C15" s="16">
        <v>7.8</v>
      </c>
      <c r="D15" s="16">
        <v>11.9</v>
      </c>
      <c r="E15" s="16">
        <v>13.1</v>
      </c>
      <c r="F15" s="16">
        <v>17</v>
      </c>
      <c r="G15" s="16"/>
      <c r="H15" s="16"/>
      <c r="I15" s="15"/>
      <c r="J15" s="24">
        <f t="shared" ref="J15:J27" si="1">-C15+D15-E15+F15-G15+H15</f>
        <v>8</v>
      </c>
      <c r="K15" s="10"/>
      <c r="L15" s="16"/>
      <c r="M15" s="16"/>
      <c r="N15" s="16"/>
      <c r="O15" s="16"/>
      <c r="P15" s="14"/>
      <c r="Q15" s="27"/>
      <c r="R15" s="77"/>
      <c r="T15" s="44" t="s">
        <v>26</v>
      </c>
      <c r="U15" s="45">
        <f>5/60</f>
        <v>8.3333333333333329E-2</v>
      </c>
      <c r="W15" s="44" t="s">
        <v>46</v>
      </c>
      <c r="X15" s="45">
        <v>0.1</v>
      </c>
    </row>
    <row r="16" spans="1:24" x14ac:dyDescent="0.45">
      <c r="A16" s="64" t="s">
        <v>9</v>
      </c>
      <c r="B16" s="9">
        <f t="shared" si="0"/>
        <v>44930</v>
      </c>
      <c r="C16" s="16">
        <v>7.5</v>
      </c>
      <c r="D16" s="16">
        <v>17</v>
      </c>
      <c r="E16" s="16"/>
      <c r="F16" s="16"/>
      <c r="G16" s="16"/>
      <c r="H16" s="16"/>
      <c r="I16" s="15"/>
      <c r="J16" s="24">
        <f t="shared" si="1"/>
        <v>9.5</v>
      </c>
      <c r="K16" s="10"/>
      <c r="L16" s="16"/>
      <c r="M16" s="16"/>
      <c r="N16" s="16"/>
      <c r="O16" s="16"/>
      <c r="P16" s="14"/>
      <c r="Q16" s="27"/>
      <c r="R16" s="77"/>
      <c r="T16" s="44" t="s">
        <v>27</v>
      </c>
      <c r="U16" s="45">
        <f>10/60</f>
        <v>0.16666666666666666</v>
      </c>
      <c r="W16" s="44" t="s">
        <v>47</v>
      </c>
      <c r="X16" s="45">
        <v>0.2</v>
      </c>
    </row>
    <row r="17" spans="1:24" x14ac:dyDescent="0.45">
      <c r="A17" s="64" t="s">
        <v>10</v>
      </c>
      <c r="B17" s="9">
        <f t="shared" si="0"/>
        <v>44931</v>
      </c>
      <c r="C17" s="16">
        <v>8</v>
      </c>
      <c r="D17" s="16">
        <v>12</v>
      </c>
      <c r="E17" s="16">
        <v>13</v>
      </c>
      <c r="F17" s="16">
        <v>17</v>
      </c>
      <c r="G17" s="16"/>
      <c r="H17" s="16"/>
      <c r="I17" s="15"/>
      <c r="J17" s="24">
        <f t="shared" si="1"/>
        <v>8</v>
      </c>
      <c r="K17" s="10"/>
      <c r="L17" s="16"/>
      <c r="M17" s="16"/>
      <c r="N17" s="16"/>
      <c r="O17" s="16"/>
      <c r="P17" s="14"/>
      <c r="Q17" s="27"/>
      <c r="R17" s="77"/>
      <c r="T17" s="44" t="s">
        <v>28</v>
      </c>
      <c r="U17" s="45">
        <f>15/60</f>
        <v>0.25</v>
      </c>
      <c r="W17" s="44" t="s">
        <v>48</v>
      </c>
      <c r="X17" s="45">
        <v>0.3</v>
      </c>
    </row>
    <row r="18" spans="1:24" x14ac:dyDescent="0.45">
      <c r="A18" s="64" t="s">
        <v>11</v>
      </c>
      <c r="B18" s="9">
        <f t="shared" si="0"/>
        <v>44932</v>
      </c>
      <c r="C18" s="16">
        <v>8</v>
      </c>
      <c r="D18" s="16">
        <v>12</v>
      </c>
      <c r="E18" s="16">
        <v>13</v>
      </c>
      <c r="F18" s="16">
        <v>15.5</v>
      </c>
      <c r="G18" s="16"/>
      <c r="H18" s="16"/>
      <c r="I18" s="15"/>
      <c r="J18" s="24">
        <f t="shared" si="1"/>
        <v>6.5</v>
      </c>
      <c r="K18" s="10"/>
      <c r="L18" s="16"/>
      <c r="M18" s="16"/>
      <c r="N18" s="16"/>
      <c r="O18" s="16"/>
      <c r="P18" s="14"/>
      <c r="Q18" s="27"/>
      <c r="R18" s="77"/>
      <c r="T18" s="44" t="s">
        <v>29</v>
      </c>
      <c r="U18" s="45">
        <f>20/60</f>
        <v>0.33333333333333331</v>
      </c>
      <c r="W18" s="44" t="s">
        <v>49</v>
      </c>
      <c r="X18" s="45">
        <v>0.4</v>
      </c>
    </row>
    <row r="19" spans="1:24" ht="14.65" thickBot="1" x14ac:dyDescent="0.5">
      <c r="A19" s="64" t="s">
        <v>12</v>
      </c>
      <c r="B19" s="9">
        <f t="shared" si="0"/>
        <v>44933</v>
      </c>
      <c r="C19" s="14"/>
      <c r="D19" s="14"/>
      <c r="E19" s="14"/>
      <c r="F19" s="14"/>
      <c r="G19" s="14"/>
      <c r="H19" s="14"/>
      <c r="I19" s="17"/>
      <c r="J19" s="25">
        <f t="shared" si="1"/>
        <v>0</v>
      </c>
      <c r="K19" s="11"/>
      <c r="L19" s="18"/>
      <c r="M19" s="18"/>
      <c r="N19" s="18"/>
      <c r="O19" s="18"/>
      <c r="P19" s="18"/>
      <c r="Q19" s="28"/>
      <c r="R19" s="78"/>
      <c r="T19" s="44" t="s">
        <v>30</v>
      </c>
      <c r="U19" s="45">
        <v>0.41670000000000001</v>
      </c>
      <c r="W19" s="44" t="s">
        <v>31</v>
      </c>
      <c r="X19" s="45">
        <v>0.5</v>
      </c>
    </row>
    <row r="20" spans="1:24" ht="14.65" thickBot="1" x14ac:dyDescent="0.5">
      <c r="A20" s="64"/>
      <c r="B20" s="12" t="s">
        <v>5</v>
      </c>
      <c r="C20" s="19"/>
      <c r="D20" s="20"/>
      <c r="E20" s="20"/>
      <c r="F20" s="20"/>
      <c r="G20" s="20"/>
      <c r="H20" s="20"/>
      <c r="I20" s="21"/>
      <c r="J20" s="22">
        <f>SUM(J13:J19)</f>
        <v>32</v>
      </c>
      <c r="K20" s="13"/>
      <c r="L20" s="22">
        <f>SUM(L13:L19)</f>
        <v>0</v>
      </c>
      <c r="M20" s="22">
        <f t="shared" ref="M20:O20" si="2">SUM(M13:M19)</f>
        <v>0</v>
      </c>
      <c r="N20" s="22">
        <f t="shared" si="2"/>
        <v>8</v>
      </c>
      <c r="O20" s="22">
        <f t="shared" si="2"/>
        <v>0</v>
      </c>
      <c r="P20" s="22">
        <f>IF(J20&gt;40,SUM(J20-40)*1.5,0)</f>
        <v>0</v>
      </c>
      <c r="Q20" s="34">
        <f>SUM(J20:P20)</f>
        <v>40</v>
      </c>
      <c r="R20" s="33"/>
      <c r="T20" s="44" t="s">
        <v>31</v>
      </c>
      <c r="U20" s="45">
        <f>30/60</f>
        <v>0.5</v>
      </c>
      <c r="W20" s="44" t="s">
        <v>50</v>
      </c>
      <c r="X20" s="45">
        <v>0.6</v>
      </c>
    </row>
    <row r="21" spans="1:24" x14ac:dyDescent="0.45">
      <c r="A21" s="64" t="s">
        <v>6</v>
      </c>
      <c r="B21" s="9">
        <f>B19+1</f>
        <v>44934</v>
      </c>
      <c r="C21" s="14"/>
      <c r="D21" s="14"/>
      <c r="E21" s="14"/>
      <c r="F21" s="14"/>
      <c r="G21" s="14"/>
      <c r="H21" s="14"/>
      <c r="I21" s="15"/>
      <c r="J21" s="23">
        <f t="shared" si="1"/>
        <v>0</v>
      </c>
      <c r="K21" s="10"/>
      <c r="L21" s="14"/>
      <c r="M21" s="14"/>
      <c r="N21" s="14"/>
      <c r="O21" s="14"/>
      <c r="P21" s="14"/>
      <c r="Q21" s="26"/>
      <c r="R21" s="76"/>
      <c r="T21" s="44" t="s">
        <v>32</v>
      </c>
      <c r="U21" s="45">
        <v>0.58330000000000004</v>
      </c>
      <c r="W21" s="44" t="s">
        <v>51</v>
      </c>
      <c r="X21" s="45">
        <v>0.7</v>
      </c>
    </row>
    <row r="22" spans="1:24" x14ac:dyDescent="0.45">
      <c r="A22" s="64" t="s">
        <v>7</v>
      </c>
      <c r="B22" s="9">
        <f>B21+1</f>
        <v>44935</v>
      </c>
      <c r="C22" s="16"/>
      <c r="D22" s="16"/>
      <c r="E22" s="16"/>
      <c r="F22" s="16"/>
      <c r="G22" s="16"/>
      <c r="H22" s="16"/>
      <c r="I22" s="15"/>
      <c r="J22" s="24">
        <f t="shared" si="1"/>
        <v>0</v>
      </c>
      <c r="K22" s="10"/>
      <c r="L22" s="16"/>
      <c r="M22" s="16"/>
      <c r="N22" s="16"/>
      <c r="O22" s="16"/>
      <c r="P22" s="14"/>
      <c r="Q22" s="27"/>
      <c r="R22" s="77"/>
      <c r="T22" s="44" t="s">
        <v>33</v>
      </c>
      <c r="U22" s="45">
        <f>40/60</f>
        <v>0.66666666666666663</v>
      </c>
      <c r="W22" s="44" t="s">
        <v>52</v>
      </c>
      <c r="X22" s="45">
        <v>0.8</v>
      </c>
    </row>
    <row r="23" spans="1:24" x14ac:dyDescent="0.45">
      <c r="A23" s="64" t="s">
        <v>8</v>
      </c>
      <c r="B23" s="9">
        <f t="shared" ref="B23:B27" si="3">B22+1</f>
        <v>44936</v>
      </c>
      <c r="C23" s="16"/>
      <c r="D23" s="16"/>
      <c r="E23" s="16"/>
      <c r="F23" s="16"/>
      <c r="G23" s="16"/>
      <c r="H23" s="16"/>
      <c r="I23" s="15"/>
      <c r="J23" s="24">
        <f t="shared" si="1"/>
        <v>0</v>
      </c>
      <c r="K23" s="10"/>
      <c r="L23" s="16"/>
      <c r="M23" s="16"/>
      <c r="N23" s="16"/>
      <c r="O23" s="16"/>
      <c r="P23" s="14"/>
      <c r="Q23" s="27"/>
      <c r="R23" s="77"/>
      <c r="T23" s="44" t="s">
        <v>34</v>
      </c>
      <c r="U23" s="45">
        <f>45/60</f>
        <v>0.75</v>
      </c>
      <c r="W23" s="44" t="s">
        <v>53</v>
      </c>
      <c r="X23" s="45">
        <v>0.9</v>
      </c>
    </row>
    <row r="24" spans="1:24" x14ac:dyDescent="0.45">
      <c r="A24" s="64" t="s">
        <v>9</v>
      </c>
      <c r="B24" s="9">
        <f t="shared" si="3"/>
        <v>44937</v>
      </c>
      <c r="C24" s="16"/>
      <c r="D24" s="16"/>
      <c r="E24" s="16"/>
      <c r="F24" s="16"/>
      <c r="G24" s="16"/>
      <c r="H24" s="16"/>
      <c r="I24" s="15"/>
      <c r="J24" s="24">
        <f t="shared" si="1"/>
        <v>0</v>
      </c>
      <c r="K24" s="10"/>
      <c r="L24" s="16"/>
      <c r="M24" s="16"/>
      <c r="N24" s="16"/>
      <c r="O24" s="16"/>
      <c r="P24" s="14"/>
      <c r="Q24" s="27"/>
      <c r="R24" s="77"/>
      <c r="T24" s="44" t="s">
        <v>35</v>
      </c>
      <c r="U24" s="45">
        <f>50/60</f>
        <v>0.83333333333333337</v>
      </c>
      <c r="W24" s="46" t="s">
        <v>54</v>
      </c>
      <c r="X24" s="47">
        <v>1</v>
      </c>
    </row>
    <row r="25" spans="1:24" x14ac:dyDescent="0.45">
      <c r="A25" s="64" t="s">
        <v>10</v>
      </c>
      <c r="B25" s="9">
        <f t="shared" si="3"/>
        <v>44938</v>
      </c>
      <c r="C25" s="16"/>
      <c r="D25" s="16"/>
      <c r="E25" s="16"/>
      <c r="F25" s="16"/>
      <c r="G25" s="16"/>
      <c r="H25" s="16"/>
      <c r="I25" s="15"/>
      <c r="J25" s="24">
        <f t="shared" si="1"/>
        <v>0</v>
      </c>
      <c r="K25" s="10"/>
      <c r="L25" s="16"/>
      <c r="M25" s="16"/>
      <c r="N25" s="16"/>
      <c r="O25" s="16"/>
      <c r="P25" s="14"/>
      <c r="Q25" s="27"/>
      <c r="R25" s="77"/>
      <c r="T25" s="46" t="s">
        <v>36</v>
      </c>
      <c r="U25" s="47">
        <f>55/60</f>
        <v>0.91666666666666663</v>
      </c>
    </row>
    <row r="26" spans="1:24" x14ac:dyDescent="0.45">
      <c r="A26" s="64" t="s">
        <v>11</v>
      </c>
      <c r="B26" s="9">
        <f t="shared" si="3"/>
        <v>44939</v>
      </c>
      <c r="C26" s="16"/>
      <c r="D26" s="16"/>
      <c r="E26" s="16"/>
      <c r="F26" s="16"/>
      <c r="G26" s="16"/>
      <c r="H26" s="16"/>
      <c r="I26" s="15"/>
      <c r="J26" s="24">
        <f t="shared" si="1"/>
        <v>0</v>
      </c>
      <c r="K26" s="10"/>
      <c r="L26" s="16"/>
      <c r="M26" s="16"/>
      <c r="N26" s="16"/>
      <c r="O26" s="16"/>
      <c r="P26" s="14"/>
      <c r="Q26" s="27"/>
      <c r="R26" s="77"/>
    </row>
    <row r="27" spans="1:24" ht="14.65" thickBot="1" x14ac:dyDescent="0.5">
      <c r="A27" s="64" t="s">
        <v>12</v>
      </c>
      <c r="B27" s="9">
        <f t="shared" si="3"/>
        <v>44940</v>
      </c>
      <c r="C27" s="14"/>
      <c r="D27" s="14"/>
      <c r="E27" s="14"/>
      <c r="F27" s="14"/>
      <c r="G27" s="14"/>
      <c r="H27" s="14"/>
      <c r="I27" s="17"/>
      <c r="J27" s="25">
        <f t="shared" si="1"/>
        <v>0</v>
      </c>
      <c r="K27" s="11"/>
      <c r="L27" s="18"/>
      <c r="M27" s="18"/>
      <c r="N27" s="18"/>
      <c r="O27" s="18"/>
      <c r="P27" s="18"/>
      <c r="Q27" s="28"/>
      <c r="R27" s="78"/>
    </row>
    <row r="28" spans="1:24" ht="14.65" thickBot="1" x14ac:dyDescent="0.5">
      <c r="A28" s="65"/>
      <c r="B28" s="12" t="s">
        <v>5</v>
      </c>
      <c r="C28" s="19"/>
      <c r="D28" s="20"/>
      <c r="E28" s="20"/>
      <c r="F28" s="20"/>
      <c r="G28" s="20"/>
      <c r="H28" s="30"/>
      <c r="I28" s="21"/>
      <c r="J28" s="31">
        <f>SUM(J21:J27)</f>
        <v>0</v>
      </c>
      <c r="K28" s="32"/>
      <c r="L28" s="31">
        <f>SUM(L21:L27)</f>
        <v>0</v>
      </c>
      <c r="M28" s="31">
        <f t="shared" ref="M28:O28" si="4">SUM(M21:M27)</f>
        <v>0</v>
      </c>
      <c r="N28" s="31">
        <f t="shared" si="4"/>
        <v>0</v>
      </c>
      <c r="O28" s="31">
        <f t="shared" si="4"/>
        <v>0</v>
      </c>
      <c r="P28" s="31">
        <f>IF(J28&gt;40,SUM(J28-40)*1.5,0)</f>
        <v>0</v>
      </c>
      <c r="Q28" s="34">
        <f>SUM(J28:O28)</f>
        <v>0</v>
      </c>
      <c r="R28" s="33"/>
    </row>
    <row r="29" spans="1:24" x14ac:dyDescent="0.45">
      <c r="A29" s="57"/>
      <c r="B29" s="5"/>
      <c r="C29" s="5"/>
      <c r="D29" s="5"/>
      <c r="E29" s="5"/>
      <c r="F29" s="5"/>
      <c r="G29" s="100" t="s">
        <v>21</v>
      </c>
      <c r="H29" s="101"/>
      <c r="I29" s="66"/>
      <c r="J29" s="41">
        <f>J20+J28</f>
        <v>32</v>
      </c>
      <c r="K29" s="40"/>
      <c r="L29" s="35">
        <f>L20+L28</f>
        <v>0</v>
      </c>
      <c r="M29" s="35">
        <f t="shared" ref="M29:P29" si="5">M20+M28</f>
        <v>0</v>
      </c>
      <c r="N29" s="35">
        <f t="shared" si="5"/>
        <v>8</v>
      </c>
      <c r="O29" s="35">
        <f t="shared" si="5"/>
        <v>0</v>
      </c>
      <c r="P29" s="35">
        <f t="shared" si="5"/>
        <v>0</v>
      </c>
      <c r="Q29" s="5"/>
      <c r="R29" s="58"/>
    </row>
    <row r="30" spans="1:24" x14ac:dyDescent="0.45">
      <c r="A30" s="57"/>
      <c r="B30" s="5"/>
      <c r="C30" s="5"/>
      <c r="D30" s="5"/>
      <c r="E30" s="5"/>
      <c r="F30" s="5"/>
      <c r="G30" s="7"/>
      <c r="H30" s="5"/>
      <c r="I30" s="50"/>
      <c r="J30" s="50"/>
      <c r="K30" s="50"/>
      <c r="L30" s="39"/>
      <c r="M30" s="39"/>
      <c r="N30" s="39"/>
      <c r="O30" s="39"/>
      <c r="P30" s="39"/>
      <c r="Q30" s="5"/>
      <c r="R30" s="58"/>
    </row>
    <row r="31" spans="1:24" x14ac:dyDescent="0.45">
      <c r="A31" s="57"/>
      <c r="B31" s="5"/>
      <c r="C31" s="5"/>
      <c r="D31" s="82"/>
      <c r="E31" s="82"/>
      <c r="F31" s="102"/>
      <c r="G31" s="102"/>
      <c r="H31" s="82"/>
      <c r="I31" s="82"/>
      <c r="J31" s="82"/>
      <c r="K31" s="82"/>
      <c r="L31" s="82"/>
      <c r="M31" s="82"/>
      <c r="N31" s="50"/>
      <c r="O31" s="5"/>
      <c r="P31" s="5"/>
      <c r="Q31" s="5"/>
      <c r="R31" s="58"/>
    </row>
    <row r="32" spans="1:24" x14ac:dyDescent="0.45">
      <c r="A32" s="67"/>
      <c r="B32" s="36"/>
      <c r="C32" s="38"/>
      <c r="D32" s="95" t="s">
        <v>37</v>
      </c>
      <c r="E32" s="95"/>
      <c r="F32" s="97" t="s">
        <v>38</v>
      </c>
      <c r="G32" s="97"/>
      <c r="H32" s="95" t="s">
        <v>39</v>
      </c>
      <c r="I32" s="95"/>
      <c r="J32" s="95"/>
      <c r="K32" s="95"/>
      <c r="L32" s="95" t="s">
        <v>40</v>
      </c>
      <c r="M32" s="95"/>
      <c r="N32" s="50"/>
      <c r="O32" s="50"/>
      <c r="P32" s="38"/>
      <c r="Q32" s="38"/>
      <c r="R32" s="68"/>
      <c r="S32" s="37"/>
      <c r="T32" s="37"/>
    </row>
    <row r="33" spans="1:24" x14ac:dyDescent="0.45">
      <c r="A33" s="84" t="s">
        <v>41</v>
      </c>
      <c r="B33" s="85"/>
      <c r="C33" s="85"/>
      <c r="D33" s="86"/>
      <c r="E33" s="87"/>
      <c r="F33" s="98">
        <v>15.333299999999999</v>
      </c>
      <c r="G33" s="99"/>
      <c r="H33" s="90">
        <f>L29</f>
        <v>0</v>
      </c>
      <c r="I33" s="91"/>
      <c r="J33" s="91"/>
      <c r="K33" s="92"/>
      <c r="L33" s="90">
        <f>D33+F33-H33</f>
        <v>15.333299999999999</v>
      </c>
      <c r="M33" s="92"/>
      <c r="N33" s="48"/>
      <c r="O33" s="50"/>
      <c r="P33" s="50"/>
      <c r="Q33" s="50"/>
      <c r="R33" s="75"/>
      <c r="S33" s="37"/>
      <c r="T33" s="37"/>
    </row>
    <row r="34" spans="1:24" x14ac:dyDescent="0.45">
      <c r="A34" s="84" t="s">
        <v>42</v>
      </c>
      <c r="B34" s="85"/>
      <c r="C34" s="85"/>
      <c r="D34" s="86"/>
      <c r="E34" s="87"/>
      <c r="F34" s="93">
        <v>8</v>
      </c>
      <c r="G34" s="94"/>
      <c r="H34" s="90">
        <f>M29</f>
        <v>0</v>
      </c>
      <c r="I34" s="91"/>
      <c r="J34" s="91"/>
      <c r="K34" s="92"/>
      <c r="L34" s="90">
        <f>D34+F34-H34</f>
        <v>8</v>
      </c>
      <c r="M34" s="92"/>
      <c r="N34" s="48"/>
      <c r="O34" s="50"/>
      <c r="P34" s="50"/>
      <c r="Q34" s="50"/>
      <c r="R34" s="75"/>
      <c r="S34" s="37"/>
      <c r="T34" s="37"/>
      <c r="W34" s="5"/>
      <c r="X34" s="5"/>
    </row>
    <row r="35" spans="1:24" x14ac:dyDescent="0.45">
      <c r="A35" s="69"/>
      <c r="B35" s="53"/>
      <c r="C35" s="53"/>
      <c r="D35" s="95" t="s">
        <v>37</v>
      </c>
      <c r="E35" s="95"/>
      <c r="F35" s="96"/>
      <c r="G35" s="96"/>
      <c r="H35" s="51"/>
      <c r="I35" s="51"/>
      <c r="J35" s="51"/>
      <c r="K35" s="51"/>
      <c r="L35" s="51"/>
      <c r="M35" s="51"/>
      <c r="N35" s="48"/>
      <c r="O35" s="50"/>
      <c r="P35" s="50"/>
      <c r="Q35" s="50"/>
      <c r="R35" s="75"/>
      <c r="S35" s="38"/>
      <c r="T35" s="38"/>
      <c r="U35" s="5"/>
      <c r="V35" s="5"/>
    </row>
    <row r="36" spans="1:24" x14ac:dyDescent="0.45">
      <c r="A36" s="84" t="s">
        <v>43</v>
      </c>
      <c r="B36" s="85"/>
      <c r="C36" s="85"/>
      <c r="D36" s="86"/>
      <c r="E36" s="87"/>
      <c r="F36" s="88">
        <f>P29</f>
        <v>0</v>
      </c>
      <c r="G36" s="89"/>
      <c r="H36" s="90">
        <f>O29</f>
        <v>0</v>
      </c>
      <c r="I36" s="91"/>
      <c r="J36" s="91"/>
      <c r="K36" s="92"/>
      <c r="L36" s="90">
        <f>D36+F36-H36</f>
        <v>0</v>
      </c>
      <c r="M36" s="92"/>
      <c r="N36" s="48"/>
      <c r="O36" s="50"/>
      <c r="P36" s="50"/>
      <c r="Q36" s="50"/>
      <c r="R36" s="75"/>
      <c r="S36" s="37"/>
      <c r="T36" s="37"/>
    </row>
    <row r="37" spans="1:24" x14ac:dyDescent="0.45">
      <c r="A37" s="70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68"/>
    </row>
    <row r="38" spans="1:24" x14ac:dyDescent="0.45">
      <c r="A38" s="70"/>
      <c r="B38" s="38"/>
      <c r="C38" s="38"/>
      <c r="D38" s="38"/>
      <c r="E38" s="38"/>
      <c r="F38" s="5"/>
      <c r="G38" s="71"/>
      <c r="H38" s="81" t="s">
        <v>44</v>
      </c>
      <c r="I38" s="81"/>
      <c r="J38" s="81"/>
      <c r="K38" s="81"/>
      <c r="L38" s="81"/>
      <c r="M38" s="81"/>
      <c r="N38" s="81"/>
      <c r="O38" s="81"/>
      <c r="P38" s="71"/>
      <c r="Q38" s="71"/>
      <c r="R38" s="79"/>
    </row>
    <row r="39" spans="1:24" x14ac:dyDescent="0.45">
      <c r="A39" s="70"/>
      <c r="B39" s="38"/>
      <c r="C39" s="38"/>
      <c r="D39" s="38"/>
      <c r="E39" s="38"/>
      <c r="F39" s="5"/>
      <c r="G39" s="71"/>
      <c r="H39" s="81" t="s">
        <v>45</v>
      </c>
      <c r="I39" s="81"/>
      <c r="J39" s="81"/>
      <c r="K39" s="81"/>
      <c r="L39" s="81"/>
      <c r="M39" s="81"/>
      <c r="N39" s="81"/>
      <c r="O39" s="81"/>
      <c r="P39" s="71"/>
      <c r="Q39" s="71"/>
      <c r="R39" s="79"/>
    </row>
    <row r="40" spans="1:24" x14ac:dyDescent="0.45">
      <c r="A40" s="70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5"/>
      <c r="Q40" s="5"/>
      <c r="R40" s="58"/>
    </row>
    <row r="41" spans="1:24" x14ac:dyDescent="0.45">
      <c r="A41" s="70"/>
      <c r="B41" s="36"/>
      <c r="C41" s="36"/>
      <c r="D41" s="36"/>
      <c r="E41" s="36"/>
      <c r="F41" s="36"/>
      <c r="G41" s="36"/>
      <c r="H41" s="38"/>
      <c r="I41" s="38"/>
      <c r="J41" s="38"/>
      <c r="K41" s="38"/>
      <c r="L41" s="38"/>
      <c r="M41" s="38"/>
      <c r="N41" s="38"/>
      <c r="O41" s="38"/>
      <c r="P41" s="36"/>
      <c r="Q41" s="36"/>
      <c r="R41" s="80"/>
    </row>
    <row r="42" spans="1:24" x14ac:dyDescent="0.45">
      <c r="A42" s="57"/>
      <c r="B42" s="82" t="s">
        <v>57</v>
      </c>
      <c r="C42" s="82"/>
      <c r="D42" s="82"/>
      <c r="E42" s="82"/>
      <c r="F42" s="82"/>
      <c r="G42" s="82"/>
      <c r="H42" s="50"/>
      <c r="I42" s="38"/>
      <c r="J42" s="38"/>
      <c r="K42" s="50"/>
      <c r="L42" s="50"/>
      <c r="M42" s="50"/>
      <c r="N42" s="50"/>
      <c r="O42" s="5"/>
      <c r="P42" s="82" t="s">
        <v>58</v>
      </c>
      <c r="Q42" s="82"/>
      <c r="R42" s="83"/>
    </row>
    <row r="43" spans="1:24" ht="14.65" thickBot="1" x14ac:dyDescent="0.5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4"/>
    </row>
  </sheetData>
  <mergeCells count="36">
    <mergeCell ref="C8:F8"/>
    <mergeCell ref="O8:Q8"/>
    <mergeCell ref="C10:F10"/>
    <mergeCell ref="H10:J10"/>
    <mergeCell ref="K10:O10"/>
    <mergeCell ref="Q10:R10"/>
    <mergeCell ref="G29:H29"/>
    <mergeCell ref="D31:E31"/>
    <mergeCell ref="F31:G31"/>
    <mergeCell ref="H31:K31"/>
    <mergeCell ref="L31:M31"/>
    <mergeCell ref="L32:M32"/>
    <mergeCell ref="A33:C33"/>
    <mergeCell ref="D33:E33"/>
    <mergeCell ref="F33:G33"/>
    <mergeCell ref="H33:K33"/>
    <mergeCell ref="L33:M33"/>
    <mergeCell ref="D35:E35"/>
    <mergeCell ref="F35:G35"/>
    <mergeCell ref="D32:E32"/>
    <mergeCell ref="F32:G32"/>
    <mergeCell ref="H32:K32"/>
    <mergeCell ref="A34:C34"/>
    <mergeCell ref="D34:E34"/>
    <mergeCell ref="F34:G34"/>
    <mergeCell ref="H34:K34"/>
    <mergeCell ref="L34:M34"/>
    <mergeCell ref="H39:O39"/>
    <mergeCell ref="B42:G42"/>
    <mergeCell ref="P42:R42"/>
    <mergeCell ref="A36:C36"/>
    <mergeCell ref="D36:E36"/>
    <mergeCell ref="F36:G36"/>
    <mergeCell ref="H36:K36"/>
    <mergeCell ref="L36:M36"/>
    <mergeCell ref="H38:O38"/>
  </mergeCells>
  <conditionalFormatting sqref="Q20">
    <cfRule type="cellIs" dxfId="1" priority="2" operator="equal">
      <formula>40</formula>
    </cfRule>
  </conditionalFormatting>
  <conditionalFormatting sqref="Q28">
    <cfRule type="cellIs" dxfId="0" priority="1" operator="equal">
      <formula>40</formula>
    </cfRule>
  </conditionalFormatting>
  <pageMargins left="0.2" right="0.2" top="0.75" bottom="0.75" header="0.3" footer="0.3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Vertical-One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Parry</dc:creator>
  <cp:lastModifiedBy>Joel Gillie</cp:lastModifiedBy>
  <cp:lastPrinted>2023-01-04T21:57:44Z</cp:lastPrinted>
  <dcterms:created xsi:type="dcterms:W3CDTF">2022-11-16T14:04:33Z</dcterms:created>
  <dcterms:modified xsi:type="dcterms:W3CDTF">2023-01-09T15:51:17Z</dcterms:modified>
</cp:coreProperties>
</file>